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udget\BF Procurement\1. Working Folder\(O3) Service Request\040 070 Wildlife\124151 O3-122793 O7 Merrit SRA\Bids\"/>
    </mc:Choice>
  </mc:AlternateContent>
  <xr:revisionPtr revIDLastSave="0" documentId="13_ncr:1_{6135C350-D84E-498A-9DCA-9B5D944366D7}" xr6:coauthVersionLast="47" xr6:coauthVersionMax="47" xr10:uidLastSave="{00000000-0000-0000-0000-000000000000}"/>
  <bookViews>
    <workbookView xWindow="-57720" yWindow="-120" windowWidth="29040" windowHeight="15720" xr2:uid="{151BF7E4-CB1E-4D20-89EC-B5DCE89145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2" i="1"/>
  <c r="G22" i="1" s="1"/>
  <c r="E21" i="1"/>
  <c r="G21" i="1" s="1"/>
  <c r="E19" i="1"/>
  <c r="G19" i="1" s="1"/>
  <c r="E18" i="1"/>
  <c r="G18" i="1" s="1"/>
  <c r="E16" i="1"/>
  <c r="G16" i="1" s="1"/>
  <c r="E15" i="1"/>
  <c r="G15" i="1" s="1"/>
  <c r="E13" i="1"/>
  <c r="G13" i="1" s="1"/>
  <c r="E12" i="1"/>
  <c r="G12" i="1" s="1"/>
  <c r="E10" i="1"/>
  <c r="G10" i="1" s="1"/>
  <c r="E9" i="1"/>
  <c r="G9" i="1" s="1"/>
  <c r="E7" i="1"/>
  <c r="G7" i="1" s="1"/>
  <c r="E6" i="1"/>
  <c r="G6" i="1" s="1"/>
  <c r="G8" i="1" l="1"/>
  <c r="G23" i="1"/>
  <c r="G20" i="1"/>
  <c r="G17" i="1"/>
  <c r="G14" i="1"/>
  <c r="G11" i="1"/>
  <c r="G26" i="1" s="1"/>
  <c r="G25" i="1"/>
</calcChain>
</file>

<file path=xl/sharedStrings.xml><?xml version="1.0" encoding="utf-8"?>
<sst xmlns="http://schemas.openxmlformats.org/spreadsheetml/2006/main" count="39" uniqueCount="24">
  <si>
    <t>Cost
per Acre</t>
  </si>
  <si>
    <t>Acres</t>
  </si>
  <si>
    <t>Minus Marketable Material</t>
  </si>
  <si>
    <t>Tree Removal</t>
  </si>
  <si>
    <t>Grand Total</t>
  </si>
  <si>
    <t>Grasslands</t>
  </si>
  <si>
    <t>Wetlands</t>
  </si>
  <si>
    <t>Subtotal</t>
  </si>
  <si>
    <t>Total</t>
  </si>
  <si>
    <t>Area</t>
  </si>
  <si>
    <t>Vendor</t>
  </si>
  <si>
    <t>124151 O3 Merrit Reservoir State Recreational Area.</t>
  </si>
  <si>
    <t>Bid Table</t>
  </si>
  <si>
    <t>Fegley Fence</t>
  </si>
  <si>
    <t>Hoefs Skidloader Works LLC</t>
  </si>
  <si>
    <t>Lazy 4K Arrow LLC</t>
  </si>
  <si>
    <t>Southpaw Spray Co. LLC</t>
  </si>
  <si>
    <t>VM West LLC</t>
  </si>
  <si>
    <t>Wildlife &amp; Wetlands Solutions LLC</t>
  </si>
  <si>
    <t>Lowest Bid</t>
  </si>
  <si>
    <t>Highest Bid</t>
  </si>
  <si>
    <t>*If we are awarded both 124150 O3 and 124151 O3 concurrently,</t>
  </si>
  <si>
    <r>
      <t xml:space="preserve"> we will reduce the per acre price of the Grasslands from </t>
    </r>
    <r>
      <rPr>
        <b/>
        <sz val="11"/>
        <color theme="1"/>
        <rFont val="Aptos Narrow"/>
        <family val="2"/>
        <scheme val="minor"/>
      </rPr>
      <t xml:space="preserve">$580/ac to $160/ac </t>
    </r>
    <r>
      <rPr>
        <sz val="11"/>
        <color theme="1"/>
        <rFont val="Aptos Narrow"/>
        <family val="2"/>
        <scheme val="minor"/>
      </rPr>
      <t>and the Woodlands from</t>
    </r>
    <r>
      <rPr>
        <b/>
        <sz val="11"/>
        <color theme="1"/>
        <rFont val="Aptos Narrow"/>
        <family val="2"/>
        <scheme val="minor"/>
      </rPr>
      <t xml:space="preserve"> $1,199/ac to $550/ac</t>
    </r>
    <r>
      <rPr>
        <sz val="11"/>
        <color theme="1"/>
        <rFont val="Aptos Narrow"/>
        <family val="2"/>
        <scheme val="minor"/>
      </rPr>
      <t xml:space="preserve">, for a Grand Total of </t>
    </r>
  </si>
  <si>
    <r>
      <rPr>
        <b/>
        <sz val="11"/>
        <color theme="1"/>
        <rFont val="Aptos Narrow"/>
        <family val="2"/>
        <scheme val="minor"/>
      </rPr>
      <t>$102,945</t>
    </r>
    <r>
      <rPr>
        <sz val="11"/>
        <color theme="1"/>
        <rFont val="Aptos Narrow"/>
        <family val="2"/>
        <scheme val="minor"/>
      </rPr>
      <t xml:space="preserve"> for this project in addition to the cost of 124150 O3 
So the total for both projects combined would be $900,931 without the alternative acres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</si>
</sst>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44" fontId="2" fillId="0" borderId="1" xfId="1" applyFont="1" applyBorder="1" applyAlignment="1">
      <alignment vertical="top"/>
    </xf>
    <xf numFmtId="0" fontId="3" fillId="0" borderId="3" xfId="0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44" fontId="2" fillId="0" borderId="3" xfId="1" applyFont="1" applyBorder="1" applyAlignment="1">
      <alignment vertical="top"/>
    </xf>
    <xf numFmtId="44" fontId="2" fillId="0" borderId="11" xfId="1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44" fontId="2" fillId="0" borderId="14" xfId="1" applyFont="1" applyBorder="1" applyAlignment="1">
      <alignment vertical="top"/>
    </xf>
    <xf numFmtId="44" fontId="2" fillId="0" borderId="0" xfId="1" applyFont="1" applyAlignment="1">
      <alignment vertical="top"/>
    </xf>
    <xf numFmtId="0" fontId="7" fillId="0" borderId="0" xfId="0" applyFont="1" applyAlignment="1">
      <alignment vertical="top"/>
    </xf>
    <xf numFmtId="44" fontId="7" fillId="0" borderId="0" xfId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44" fontId="7" fillId="0" borderId="0" xfId="0" applyNumberFormat="1" applyFont="1" applyAlignment="1">
      <alignment vertical="top"/>
    </xf>
    <xf numFmtId="44" fontId="2" fillId="0" borderId="15" xfId="1" applyFont="1" applyBorder="1" applyAlignment="1">
      <alignment vertical="top"/>
    </xf>
    <xf numFmtId="44" fontId="2" fillId="0" borderId="16" xfId="1" applyFont="1" applyBorder="1" applyAlignment="1">
      <alignment vertical="top"/>
    </xf>
    <xf numFmtId="0" fontId="3" fillId="2" borderId="17" xfId="0" applyFont="1" applyFill="1" applyBorder="1" applyAlignment="1">
      <alignment horizontal="right" vertical="center"/>
    </xf>
    <xf numFmtId="44" fontId="3" fillId="2" borderId="18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4" fontId="5" fillId="2" borderId="7" xfId="1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/>
    </xf>
    <xf numFmtId="0" fontId="7" fillId="3" borderId="17" xfId="0" applyFont="1" applyFill="1" applyBorder="1" applyAlignment="1">
      <alignment vertical="top"/>
    </xf>
    <xf numFmtId="44" fontId="7" fillId="3" borderId="19" xfId="1" applyFont="1" applyFill="1" applyBorder="1" applyAlignment="1">
      <alignment horizontal="right" vertical="top"/>
    </xf>
    <xf numFmtId="0" fontId="7" fillId="3" borderId="19" xfId="0" applyFont="1" applyFill="1" applyBorder="1" applyAlignment="1">
      <alignment horizontal="right" vertical="top"/>
    </xf>
    <xf numFmtId="44" fontId="7" fillId="3" borderId="18" xfId="0" applyNumberFormat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6" fontId="0" fillId="0" borderId="0" xfId="0" applyNumberFormat="1" applyAlignment="1">
      <alignment vertical="top" wrapText="1"/>
    </xf>
    <xf numFmtId="0" fontId="0" fillId="0" borderId="0" xfId="0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2FE6-111F-4F8E-854C-C054624CA8C0}">
  <sheetPr>
    <pageSetUpPr fitToPage="1"/>
  </sheetPr>
  <dimension ref="A1:H26"/>
  <sheetViews>
    <sheetView tabSelected="1" workbookViewId="0">
      <selection activeCell="H25" sqref="H25"/>
    </sheetView>
  </sheetViews>
  <sheetFormatPr defaultColWidth="9.140625" defaultRowHeight="15" customHeight="1" x14ac:dyDescent="0.25"/>
  <cols>
    <col min="1" max="1" width="36" style="1" customWidth="1"/>
    <col min="2" max="2" width="19.42578125" style="3" bestFit="1" customWidth="1"/>
    <col min="3" max="3" width="10.7109375" style="1" customWidth="1"/>
    <col min="4" max="4" width="15.7109375" style="1" customWidth="1"/>
    <col min="5" max="5" width="14" style="15" bestFit="1" customWidth="1"/>
    <col min="6" max="7" width="15.7109375" style="1" customWidth="1"/>
    <col min="8" max="8" width="128.28515625" style="1" customWidth="1"/>
    <col min="9" max="16384" width="9.140625" style="1"/>
  </cols>
  <sheetData>
    <row r="1" spans="1:7" s="4" customFormat="1" ht="23.25" x14ac:dyDescent="0.25">
      <c r="A1" s="36" t="s">
        <v>11</v>
      </c>
      <c r="B1" s="36"/>
      <c r="C1" s="36"/>
      <c r="D1" s="36"/>
      <c r="E1" s="36"/>
      <c r="F1" s="36"/>
      <c r="G1" s="36"/>
    </row>
    <row r="2" spans="1:7" s="3" customFormat="1" ht="23.25" x14ac:dyDescent="0.25">
      <c r="A2" s="37" t="s">
        <v>12</v>
      </c>
      <c r="B2" s="37"/>
      <c r="C2" s="37"/>
      <c r="D2" s="37"/>
      <c r="E2" s="37"/>
      <c r="F2" s="37"/>
      <c r="G2" s="37"/>
    </row>
    <row r="3" spans="1:7" ht="15.75" thickBot="1" x14ac:dyDescent="0.3">
      <c r="B3" s="33"/>
      <c r="C3" s="33"/>
      <c r="D3" s="33"/>
      <c r="E3" s="33"/>
      <c r="F3" s="33"/>
      <c r="G3" s="33"/>
    </row>
    <row r="4" spans="1:7" ht="18" customHeight="1" x14ac:dyDescent="0.25">
      <c r="A4" s="40" t="s">
        <v>10</v>
      </c>
      <c r="B4" s="38" t="s">
        <v>9</v>
      </c>
      <c r="C4" s="34" t="s">
        <v>3</v>
      </c>
      <c r="D4" s="34"/>
      <c r="E4" s="34"/>
      <c r="F4" s="34"/>
      <c r="G4" s="35"/>
    </row>
    <row r="5" spans="1:7" s="2" customFormat="1" ht="45.75" thickBot="1" x14ac:dyDescent="0.3">
      <c r="A5" s="41"/>
      <c r="B5" s="39"/>
      <c r="C5" s="24" t="s">
        <v>1</v>
      </c>
      <c r="D5" s="25" t="s">
        <v>0</v>
      </c>
      <c r="E5" s="26" t="s">
        <v>7</v>
      </c>
      <c r="F5" s="27" t="s">
        <v>2</v>
      </c>
      <c r="G5" s="28" t="s">
        <v>8</v>
      </c>
    </row>
    <row r="6" spans="1:7" x14ac:dyDescent="0.25">
      <c r="A6" s="42" t="s">
        <v>13</v>
      </c>
      <c r="B6" s="8" t="s">
        <v>5</v>
      </c>
      <c r="C6" s="9">
        <v>41.5</v>
      </c>
      <c r="D6" s="10">
        <v>215.17</v>
      </c>
      <c r="E6" s="10">
        <f>(C6*D6)</f>
        <v>8929.5550000000003</v>
      </c>
      <c r="F6" s="10"/>
      <c r="G6" s="11">
        <f>E6-F6</f>
        <v>8929.5550000000003</v>
      </c>
    </row>
    <row r="7" spans="1:7" ht="15.75" thickBot="1" x14ac:dyDescent="0.3">
      <c r="A7" s="43"/>
      <c r="B7" s="5" t="s">
        <v>6</v>
      </c>
      <c r="C7" s="6">
        <v>175.1</v>
      </c>
      <c r="D7" s="7">
        <v>375.42</v>
      </c>
      <c r="E7" s="7">
        <f>(C7*D7)</f>
        <v>65736.042000000001</v>
      </c>
      <c r="F7" s="20"/>
      <c r="G7" s="21">
        <f>E7-F7</f>
        <v>65736.042000000001</v>
      </c>
    </row>
    <row r="8" spans="1:7" ht="30" customHeight="1" thickBot="1" x14ac:dyDescent="0.3">
      <c r="A8" s="44"/>
      <c r="B8" s="12"/>
      <c r="C8" s="13"/>
      <c r="D8" s="13"/>
      <c r="E8" s="14"/>
      <c r="F8" s="22" t="s">
        <v>4</v>
      </c>
      <c r="G8" s="23">
        <f>(G6+G7)</f>
        <v>74665.597000000009</v>
      </c>
    </row>
    <row r="9" spans="1:7" ht="15" customHeight="1" x14ac:dyDescent="0.25">
      <c r="A9" s="42" t="s">
        <v>14</v>
      </c>
      <c r="B9" s="8" t="s">
        <v>5</v>
      </c>
      <c r="C9" s="9">
        <v>41.5</v>
      </c>
      <c r="D9" s="10">
        <v>349</v>
      </c>
      <c r="E9" s="10">
        <f>(C9*D9)</f>
        <v>14483.5</v>
      </c>
      <c r="F9" s="10"/>
      <c r="G9" s="11">
        <f>E9-F9</f>
        <v>14483.5</v>
      </c>
    </row>
    <row r="10" spans="1:7" ht="15" customHeight="1" thickBot="1" x14ac:dyDescent="0.3">
      <c r="A10" s="43"/>
      <c r="B10" s="5" t="s">
        <v>6</v>
      </c>
      <c r="C10" s="6">
        <v>175.1</v>
      </c>
      <c r="D10" s="7">
        <v>1749.5</v>
      </c>
      <c r="E10" s="7">
        <f>(C10*D10)</f>
        <v>306337.45</v>
      </c>
      <c r="F10" s="20"/>
      <c r="G10" s="21">
        <f>E10-F10</f>
        <v>306337.45</v>
      </c>
    </row>
    <row r="11" spans="1:7" ht="30" customHeight="1" thickBot="1" x14ac:dyDescent="0.3">
      <c r="A11" s="44"/>
      <c r="B11" s="12"/>
      <c r="C11" s="13"/>
      <c r="D11" s="13"/>
      <c r="E11" s="14"/>
      <c r="F11" s="22" t="s">
        <v>4</v>
      </c>
      <c r="G11" s="23">
        <f>SUM(G9:G10)</f>
        <v>320820.95</v>
      </c>
    </row>
    <row r="12" spans="1:7" ht="15" customHeight="1" x14ac:dyDescent="0.25">
      <c r="A12" s="42" t="s">
        <v>15</v>
      </c>
      <c r="B12" s="8" t="s">
        <v>5</v>
      </c>
      <c r="C12" s="9">
        <v>41.5</v>
      </c>
      <c r="D12" s="10">
        <v>500</v>
      </c>
      <c r="E12" s="10">
        <f>(C12*D12)</f>
        <v>20750</v>
      </c>
      <c r="F12" s="10"/>
      <c r="G12" s="11">
        <f>E12-F12</f>
        <v>20750</v>
      </c>
    </row>
    <row r="13" spans="1:7" ht="15" customHeight="1" thickBot="1" x14ac:dyDescent="0.3">
      <c r="A13" s="43"/>
      <c r="B13" s="5" t="s">
        <v>6</v>
      </c>
      <c r="C13" s="6">
        <v>175.1</v>
      </c>
      <c r="D13" s="7">
        <v>1000</v>
      </c>
      <c r="E13" s="7">
        <f>(C13*D13)</f>
        <v>175100</v>
      </c>
      <c r="F13" s="20"/>
      <c r="G13" s="21">
        <f>E13-F13</f>
        <v>175100</v>
      </c>
    </row>
    <row r="14" spans="1:7" ht="30" customHeight="1" thickBot="1" x14ac:dyDescent="0.3">
      <c r="A14" s="44"/>
      <c r="B14" s="12"/>
      <c r="C14" s="13"/>
      <c r="D14" s="13"/>
      <c r="E14" s="14"/>
      <c r="F14" s="22" t="s">
        <v>4</v>
      </c>
      <c r="G14" s="23">
        <f>SUM(G12:G13)</f>
        <v>195850</v>
      </c>
    </row>
    <row r="15" spans="1:7" ht="15" customHeight="1" x14ac:dyDescent="0.25">
      <c r="A15" s="42" t="s">
        <v>16</v>
      </c>
      <c r="B15" s="8" t="s">
        <v>5</v>
      </c>
      <c r="C15" s="9">
        <v>41.5</v>
      </c>
      <c r="D15" s="10">
        <v>298</v>
      </c>
      <c r="E15" s="10">
        <f>(C15*D15)</f>
        <v>12367</v>
      </c>
      <c r="F15" s="10"/>
      <c r="G15" s="11">
        <f>E15-F15</f>
        <v>12367</v>
      </c>
    </row>
    <row r="16" spans="1:7" ht="15" customHeight="1" thickBot="1" x14ac:dyDescent="0.3">
      <c r="A16" s="43"/>
      <c r="B16" s="5" t="s">
        <v>6</v>
      </c>
      <c r="C16" s="6">
        <v>175.1</v>
      </c>
      <c r="D16" s="7">
        <v>488</v>
      </c>
      <c r="E16" s="7">
        <f>(C16*D16)</f>
        <v>85448.8</v>
      </c>
      <c r="F16" s="20"/>
      <c r="G16" s="21">
        <f>E16-F16</f>
        <v>85448.8</v>
      </c>
    </row>
    <row r="17" spans="1:8" ht="30" customHeight="1" thickBot="1" x14ac:dyDescent="0.3">
      <c r="A17" s="44"/>
      <c r="B17" s="12"/>
      <c r="C17" s="13"/>
      <c r="D17" s="13"/>
      <c r="E17" s="14"/>
      <c r="F17" s="22" t="s">
        <v>4</v>
      </c>
      <c r="G17" s="23">
        <f>SUM(G15:G16)</f>
        <v>97815.8</v>
      </c>
    </row>
    <row r="18" spans="1:8" ht="15" customHeight="1" x14ac:dyDescent="0.25">
      <c r="A18" s="42" t="s">
        <v>17</v>
      </c>
      <c r="B18" s="8" t="s">
        <v>5</v>
      </c>
      <c r="C18" s="9">
        <v>41.5</v>
      </c>
      <c r="D18" s="10">
        <v>754.53</v>
      </c>
      <c r="E18" s="10">
        <f>(C18*D18)</f>
        <v>31312.994999999999</v>
      </c>
      <c r="F18" s="10"/>
      <c r="G18" s="11">
        <f>E18-F18</f>
        <v>31312.994999999999</v>
      </c>
    </row>
    <row r="19" spans="1:8" ht="15" customHeight="1" thickBot="1" x14ac:dyDescent="0.3">
      <c r="A19" s="43"/>
      <c r="B19" s="5" t="s">
        <v>6</v>
      </c>
      <c r="C19" s="6">
        <v>175.1</v>
      </c>
      <c r="D19" s="7">
        <v>857.69</v>
      </c>
      <c r="E19" s="7">
        <f>(C19*D19)</f>
        <v>150181.519</v>
      </c>
      <c r="F19" s="20"/>
      <c r="G19" s="21">
        <f>E19-F19</f>
        <v>150181.519</v>
      </c>
    </row>
    <row r="20" spans="1:8" ht="30" customHeight="1" thickBot="1" x14ac:dyDescent="0.3">
      <c r="A20" s="44"/>
      <c r="B20" s="12"/>
      <c r="C20" s="13"/>
      <c r="D20" s="13"/>
      <c r="E20" s="14"/>
      <c r="F20" s="22" t="s">
        <v>4</v>
      </c>
      <c r="G20" s="23">
        <f>SUM(G18:G19)</f>
        <v>181494.514</v>
      </c>
    </row>
    <row r="21" spans="1:8" ht="15" customHeight="1" x14ac:dyDescent="0.25">
      <c r="A21" s="42" t="s">
        <v>18</v>
      </c>
      <c r="B21" s="8" t="s">
        <v>5</v>
      </c>
      <c r="C21" s="9">
        <v>41.5</v>
      </c>
      <c r="D21" s="10">
        <v>580</v>
      </c>
      <c r="E21" s="10">
        <f>(C21*D21)</f>
        <v>24070</v>
      </c>
      <c r="F21" s="10"/>
      <c r="G21" s="11">
        <f>E21-F21</f>
        <v>24070</v>
      </c>
      <c r="H21" s="46" t="s">
        <v>21</v>
      </c>
    </row>
    <row r="22" spans="1:8" ht="15" customHeight="1" thickBot="1" x14ac:dyDescent="0.3">
      <c r="A22" s="43"/>
      <c r="B22" s="5" t="s">
        <v>6</v>
      </c>
      <c r="C22" s="6">
        <v>175.1</v>
      </c>
      <c r="D22" s="7">
        <v>1199</v>
      </c>
      <c r="E22" s="7">
        <f>(C22*D22)</f>
        <v>209944.9</v>
      </c>
      <c r="F22" s="20"/>
      <c r="G22" s="21">
        <f>E22-F22</f>
        <v>209944.9</v>
      </c>
      <c r="H22" s="46" t="s">
        <v>22</v>
      </c>
    </row>
    <row r="23" spans="1:8" ht="30" customHeight="1" thickBot="1" x14ac:dyDescent="0.3">
      <c r="A23" s="44"/>
      <c r="B23" s="12"/>
      <c r="C23" s="13"/>
      <c r="D23" s="13"/>
      <c r="E23" s="14"/>
      <c r="F23" s="22" t="s">
        <v>4</v>
      </c>
      <c r="G23" s="23">
        <f>SUM(G21:G22)</f>
        <v>234014.9</v>
      </c>
      <c r="H23" s="45" t="s">
        <v>23</v>
      </c>
    </row>
    <row r="24" spans="1:8" ht="15" customHeight="1" thickBot="1" x14ac:dyDescent="0.3">
      <c r="H24" s="46"/>
    </row>
    <row r="25" spans="1:8" ht="15" customHeight="1" thickBot="1" x14ac:dyDescent="0.3">
      <c r="D25" s="29"/>
      <c r="E25" s="30" t="str">
        <f>A6</f>
        <v>Fegley Fence</v>
      </c>
      <c r="F25" s="31" t="s">
        <v>19</v>
      </c>
      <c r="G25" s="32">
        <f>G8</f>
        <v>74665.597000000009</v>
      </c>
    </row>
    <row r="26" spans="1:8" ht="15" customHeight="1" x14ac:dyDescent="0.25">
      <c r="D26" s="16"/>
      <c r="E26" s="17" t="str">
        <f>A9</f>
        <v>Hoefs Skidloader Works LLC</v>
      </c>
      <c r="F26" s="18" t="s">
        <v>20</v>
      </c>
      <c r="G26" s="19">
        <f>G11</f>
        <v>320820.95</v>
      </c>
    </row>
  </sheetData>
  <mergeCells count="12">
    <mergeCell ref="A21:A23"/>
    <mergeCell ref="A6:A8"/>
    <mergeCell ref="A9:A11"/>
    <mergeCell ref="A12:A14"/>
    <mergeCell ref="A15:A17"/>
    <mergeCell ref="A18:A20"/>
    <mergeCell ref="B3:G3"/>
    <mergeCell ref="C4:G4"/>
    <mergeCell ref="A1:G1"/>
    <mergeCell ref="A2:G2"/>
    <mergeCell ref="B4:B5"/>
    <mergeCell ref="A4:A5"/>
  </mergeCells>
  <pageMargins left="0.7" right="0.7" top="0.75" bottom="0.75" header="0.3" footer="0.3"/>
  <pageSetup scale="93" orientation="landscape" r:id="rId1"/>
  <ignoredErrors>
    <ignoredError sqref="G8 G11 G14 G17 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Los Reyes, Elizabeth</dc:creator>
  <cp:lastModifiedBy>De Los Reyes, Elizabeth</cp:lastModifiedBy>
  <cp:lastPrinted>2026-02-11T15:08:11Z</cp:lastPrinted>
  <dcterms:created xsi:type="dcterms:W3CDTF">2025-10-10T21:03:41Z</dcterms:created>
  <dcterms:modified xsi:type="dcterms:W3CDTF">2026-02-20T20:13:23Z</dcterms:modified>
</cp:coreProperties>
</file>